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<sst xmlns="http://schemas.openxmlformats.org/spreadsheetml/2006/main" count="61" uniqueCount="61">
  <si>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</si>
  <si>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IUE051</t>
  </si>
  <si>
    <t xml:space="preserve">Ud</t>
  </si>
  <si>
    <t xml:space="preserve">Equipo de depuración con interceptor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</si>
  <si>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(PEAD/HDPE) formado por interceptor de grasas, fosa séptica y filtro biológico anaeróbico, hasta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</si>
  <si>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</si>
  <si>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</si>
  <si>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</si>
  <si>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</si>
  <si>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</si>
  <si>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</si>
  <si>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</si>
  <si>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</si>
  <si>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</si>
  <si>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</si>
  <si>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mt46fgp010a</t>
  </si>
  <si>
    <t xml:space="preserve">Ud</t>
  </si>
  <si>
    <t xml:space="preserve">Interceptor de grasas de polietileno de alta densidad para pretratamiento de aguas residuales grises, volumen 100 l, capacidad para 5 usuarios (H.E.).</t>
  </si>
  <si>
    <t xml:space="preserve">mt46fsp010a</t>
  </si>
  <si>
    <t xml:space="preserve">Ud</t>
  </si>
  <si>
    <t xml:space="preserve">Fosa séptica de polietileno de alta densidad para tratamiento anaeróbico por digestión, volumen 400 l, capacidad para 5 usuarios (H.E.).</t>
  </si>
  <si>
    <t xml:space="preserve">mt46fbp010a</t>
  </si>
  <si>
    <t xml:space="preserve">Ud</t>
  </si>
  <si>
    <t xml:space="preserve">Filtro biológico de polietileno de alta densidad para tratamiento secundario anaeróbico por digestión, volumen 500 l, capacidad para 5 usuarios (H.E.).</t>
  </si>
  <si>
    <t xml:space="preserve">mt01arr010b</t>
  </si>
  <si>
    <t xml:space="preserve">t</t>
  </si>
  <si>
    <t xml:space="preserve">Grava de cantera, de 20 a 30 mm de diámetro.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</si>
  <si>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</si>
  <si>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</si>
  <si>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</si>
  <si>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mt07ame080fjb</t>
  </si>
  <si>
    <t xml:space="preserve">m²</t>
  </si>
  <si>
    <t xml:space="preserve">Malla soldada Q 188 separación 150x150 mm, con alambres longitudinales de 6 mm de diámetro y alambres transversales de 6,0 mm de diámetro, acero AM 500 N, según IRAM-IAS U 500-06.</t>
  </si>
  <si>
    <t xml:space="preserve">mt46fwa010</t>
  </si>
  <si>
    <t xml:space="preserve">Ud</t>
  </si>
  <si>
    <t xml:space="preserve">Cámara de inspección, cañerías y elementos de conexión.</t>
  </si>
  <si>
    <t xml:space="preserve">Subtotal materiales:</t>
  </si>
  <si>
    <t xml:space="preserve">Equipo</t>
  </si>
  <si>
    <t xml:space="preserve">mq01ret020c</t>
  </si>
  <si>
    <t xml:space="preserve">h</t>
  </si>
  <si>
    <t xml:space="preserve">Retrocargadora sobre neumáticos, de 74,9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</si>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</sst>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52.19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0.800000</v>
      </c>
      <c r="F10" s="11">
        <v>110.890000</v>
      </c>
      <c r="G10" s="11">
        <f ca="1">ROUND(INDIRECT(ADDRESS(ROW()+(0), COLUMN()+(-2), 1))*INDIRECT(ADDRESS(ROW()+(0), COLUMN()+(-1), 1)), 2)</f>
        <v>88.710000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1820.230000</v>
      </c>
      <c r="G11" s="11">
        <f ca="1">ROUND(INDIRECT(ADDRESS(ROW()+(0), COLUMN()+(-2), 1))*INDIRECT(ADDRESS(ROW()+(0), COLUMN()+(-1), 1)), 2)</f>
        <v>1820.230000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3755.440000</v>
      </c>
      <c r="G12" s="11">
        <f ca="1">ROUND(INDIRECT(ADDRESS(ROW()+(0), COLUMN()+(-2), 1))*INDIRECT(ADDRESS(ROW()+(0), COLUMN()+(-1), 1)), 2)</f>
        <v>3755.440000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5963.670000</v>
      </c>
      <c r="G13" s="11">
        <f ca="1">ROUND(INDIRECT(ADDRESS(ROW()+(0), COLUMN()+(-2), 1))*INDIRECT(ADDRESS(ROW()+(0), COLUMN()+(-1), 1)), 2)</f>
        <v>5963.670000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2.000000</v>
      </c>
      <c r="F14" s="11">
        <v>66.700000</v>
      </c>
      <c r="G14" s="11">
        <f ca="1">ROUND(INDIRECT(ADDRESS(ROW()+(0), COLUMN()+(-2), 1))*INDIRECT(ADDRESS(ROW()+(0), COLUMN()+(-1), 1)), 2)</f>
        <v>133.400000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0.800000</v>
      </c>
      <c r="F15" s="11">
        <v>2180.190000</v>
      </c>
      <c r="G15" s="11">
        <f ca="1">ROUND(INDIRECT(ADDRESS(ROW()+(0), COLUMN()+(-2), 1))*INDIRECT(ADDRESS(ROW()+(0), COLUMN()+(-1), 1)), 2)</f>
        <v>1744.150000</v>
      </c>
    </row>
    <row r="16" spans="1:7" ht="45.0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74.620000</v>
      </c>
      <c r="G16" s="11">
        <f ca="1">ROUND(INDIRECT(ADDRESS(ROW()+(0), COLUMN()+(-2), 1))*INDIRECT(ADDRESS(ROW()+(0), COLUMN()+(-1), 1)), 2)</f>
        <v>298.480000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2">
        <v>5.000000</v>
      </c>
      <c r="F17" s="13">
        <v>862.220000</v>
      </c>
      <c r="G17" s="13">
        <f ca="1">ROUND(INDIRECT(ADDRESS(ROW()+(0), COLUMN()+(-2), 1))*INDIRECT(ADDRESS(ROW()+(0), COLUMN()+(-1), 1)), 2)</f>
        <v>4311.100000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18115.180000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0.969000</v>
      </c>
      <c r="F20" s="13">
        <v>496.430000</v>
      </c>
      <c r="G20" s="13">
        <f ca="1">ROUND(INDIRECT(ADDRESS(ROW()+(0), COLUMN()+(-2), 1))*INDIRECT(ADDRESS(ROW()+(0), COLUMN()+(-1), 1)), 2)</f>
        <v>481.040000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1))), 2)</f>
        <v>481.040000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2.306000</v>
      </c>
      <c r="F23" s="11">
        <v>169.730000</v>
      </c>
      <c r="G23" s="11">
        <f ca="1">ROUND(INDIRECT(ADDRESS(ROW()+(0), COLUMN()+(-2), 1))*INDIRECT(ADDRESS(ROW()+(0), COLUMN()+(-1), 1)), 2)</f>
        <v>391.400000</v>
      </c>
    </row>
    <row r="24" spans="1:7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2.306000</v>
      </c>
      <c r="F24" s="11">
        <v>124.970000</v>
      </c>
      <c r="G24" s="11">
        <f ca="1">ROUND(INDIRECT(ADDRESS(ROW()+(0), COLUMN()+(-2), 1))*INDIRECT(ADDRESS(ROW()+(0), COLUMN()+(-1), 1)), 2)</f>
        <v>288.180000</v>
      </c>
    </row>
    <row r="25" spans="1:7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2.767000</v>
      </c>
      <c r="F25" s="11">
        <v>175.430000</v>
      </c>
      <c r="G25" s="11">
        <f ca="1">ROUND(INDIRECT(ADDRESS(ROW()+(0), COLUMN()+(-2), 1))*INDIRECT(ADDRESS(ROW()+(0), COLUMN()+(-1), 1)), 2)</f>
        <v>485.410000</v>
      </c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2.767000</v>
      </c>
      <c r="F26" s="13">
        <v>124.740000</v>
      </c>
      <c r="G26" s="13">
        <f ca="1">ROUND(INDIRECT(ADDRESS(ROW()+(0), COLUMN()+(-2), 1))*INDIRECT(ADDRESS(ROW()+(0), COLUMN()+(-1), 1)), 2)</f>
        <v>345.160000</v>
      </c>
    </row>
    <row r="27" spans="1:7" ht="13.50" thickBot="1" customHeight="1">
      <c r="A27" s="14"/>
      <c r="B27" s="14"/>
      <c r="C27" s="14"/>
      <c r="D27" s="14"/>
      <c r="E27" s="8" t="s">
        <v>55</v>
      </c>
      <c r="F27" s="8"/>
      <c r="G27" s="16">
        <f ca="1">ROUND(SUM(INDIRECT(ADDRESS(ROW()+(-1), COLUMN()+(0), 1)),INDIRECT(ADDRESS(ROW()+(-2), COLUMN()+(0), 1)),INDIRECT(ADDRESS(ROW()+(-3), COLUMN()+(0), 1)),INDIRECT(ADDRESS(ROW()+(-4), COLUMN()+(0), 1))), 2)</f>
        <v>1510.150000</v>
      </c>
    </row>
    <row r="28" spans="1:7" ht="13.50" thickBot="1" customHeight="1">
      <c r="A28" s="14">
        <v>4.000000</v>
      </c>
      <c r="B28" s="14"/>
      <c r="C28" s="14"/>
      <c r="D28" s="17" t="s">
        <v>56</v>
      </c>
      <c r="E28" s="17"/>
      <c r="F28" s="14"/>
      <c r="G28" s="14"/>
    </row>
    <row r="29" spans="1:7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3">
        <f ca="1">ROUND(SUM(INDIRECT(ADDRESS(ROW()+(-2), COLUMN()+(1), 1)),INDIRECT(ADDRESS(ROW()+(-8), COLUMN()+(1), 1)),INDIRECT(ADDRESS(ROW()+(-11), COLUMN()+(1), 1))), 2)</f>
        <v>20106.370000</v>
      </c>
      <c r="G29" s="13">
        <f ca="1">ROUND(INDIRECT(ADDRESS(ROW()+(0), COLUMN()+(-2), 1))*INDIRECT(ADDRESS(ROW()+(0), COLUMN()+(-1), 1))/100, 2)</f>
        <v>402.130000</v>
      </c>
    </row>
    <row r="30" spans="1:7" ht="13.50" thickBot="1" customHeight="1">
      <c r="A30" s="20" t="s">
        <v>59</v>
      </c>
      <c r="B30" s="20"/>
      <c r="C30" s="21"/>
      <c r="D30" s="22"/>
      <c r="E30" s="23" t="s">
        <v>60</v>
      </c>
      <c r="F30" s="24"/>
      <c r="G30" s="25">
        <f ca="1">ROUND(SUM(INDIRECT(ADDRESS(ROW()+(-1), COLUMN()+(0), 1)),INDIRECT(ADDRESS(ROW()+(-3), COLUMN()+(0), 1)),INDIRECT(ADDRESS(ROW()+(-9), COLUMN()+(0), 1)),INDIRECT(ADDRESS(ROW()+(-12), COLUMN()+(0), 1))), 2)</f>
        <v>20508.500000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620079" right="0.472441" top="0.472441" bottom="0.472441" header="0.0" footer="0.0"/>
  <pageSetup paperSize="9" orientation="portrait"/>
  <rowBreaks count="0" manualBreakCount="0">
    </rowBreaks>
</worksheet>
</file>